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'Лист1'!$A$13:$I$185</definedName>
  </definedNames>
  <calcPr fullCalcOnLoad="1"/>
</workbook>
</file>

<file path=xl/sharedStrings.xml><?xml version="1.0" encoding="utf-8"?>
<sst xmlns="http://schemas.openxmlformats.org/spreadsheetml/2006/main" count="355" uniqueCount="337">
  <si>
    <t>Приложение № 1</t>
  </si>
  <si>
    <t>Севского муниципального района</t>
  </si>
  <si>
    <t>(рублей)</t>
  </si>
  <si>
    <t>Код бюджетной классификации Российской Федерации</t>
  </si>
  <si>
    <t>Наименование доходов</t>
  </si>
  <si>
    <t>000 1 00 00000 00 0000 000</t>
  </si>
  <si>
    <t xml:space="preserve">  НАЛОГОВЫЕ И НЕНАЛОГОВЫЕ ДОХОДЫ</t>
  </si>
  <si>
    <t>000 1 01 00000 00 0000 000</t>
  </si>
  <si>
    <t xml:space="preserve">  НАЛОГИ НА ПРИБЫЛЬ, ДОХОДЫ</t>
  </si>
  <si>
    <t>000 1 01 02000 01 0000 110</t>
  </si>
  <si>
    <t xml:space="preserve">  Налог на доходы физических лиц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</si>
  <si>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</si>
  <si>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</si>
  <si>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</si>
  <si>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</si>
  <si>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</si>
  <si>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</si>
  <si>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</si>
  <si>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</si>
  <si>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000 1 01 02050 01 0000 110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</si>
  <si>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</si>
  <si>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000 1 03 00000 00 0000 000</t>
  </si>
  <si>
    <t xml:space="preserve">  НАЛОГИ НА ТОВАРЫ (РАБОТЫ, УСЛУГИ), РЕАЛИЗУЕМЫЕ НА ТЕРРИТОРИИ РОССИЙСКОЙ ФЕДЕРАЦИИ</t>
  </si>
  <si>
    <t>000 1 03 02000 01 0000 110</t>
  </si>
  <si>
    <t xml:space="preserve">  Акцизы по подакцизным товарам (продукции), производимым на территории Российской Федерации</t>
  </si>
  <si>
    <t>000 1 03 02231 01 0000 110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</si>
  <si>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</si>
  <si>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</si>
  <si>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</si>
  <si>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</si>
  <si>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</si>
  <si>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</si>
  <si>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</si>
  <si>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</si>
  <si>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 xml:space="preserve">  НАЛОГИ НА СОВОКУПНЫЙ ДОХОД</t>
  </si>
  <si>
    <t>000 1 05 02000 02 0000 110</t>
  </si>
  <si>
    <t xml:space="preserve">  Единый налог на вмененный доход для отдельных видов деятельности</t>
  </si>
  <si>
    <t>000 1 05 02010 02 0000 110</t>
  </si>
  <si>
    <t>000 1 05 02020 02 0000 110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</si>
  <si>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</si>
  <si>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000 1 05 03000 01 0000 110</t>
  </si>
  <si>
    <t xml:space="preserve">  Единый сельскохозяйственный налог</t>
  </si>
  <si>
    <t>000 1 05 03010 01 0000 110</t>
  </si>
  <si>
    <t>000 1 05 03020 01 0000 110</t>
  </si>
  <si>
    <t xml:space="preserve">  Единый сельскохозяйственный налог (за налоговые периоды, истекшие до 1 января 2011 года)</t>
  </si>
  <si>
    <t>000 1 05 04000 02 0000 110</t>
  </si>
  <si>
    <t xml:space="preserve">  Налог, взимаемый в связи с применением патентной системы налогообложения</t>
  </si>
  <si>
    <t>000 1 05 04020 02 0000 110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</si>
  <si>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</si>
  <si>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000 1 08 00000 00 0000 000</t>
  </si>
  <si>
    <t xml:space="preserve">  ГОСУДАРСТВЕННАЯ ПОШЛИНА</t>
  </si>
  <si>
    <t>000 1 08 03000 01 0000 110</t>
  </si>
  <si>
    <t xml:space="preserve">  Государственная пошлина по делам, рассматриваемым в судах общей юрисдикции, мировыми судьями </t>
  </si>
  <si>
    <t>000 1 08 03010 01 0000 110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</si>
  <si>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</si>
  <si>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000 1 08 07100 01 0000 110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</si>
  <si>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</si>
  <si>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000 1 08 07150  01 0000 110</t>
  </si>
  <si>
    <t xml:space="preserve">  Государственная пошлина за выдачу разрешения на установку рекламной конструкции</t>
  </si>
  <si>
    <t>000 1 09 00000 00 0000 000</t>
  </si>
  <si>
    <t xml:space="preserve">  ЗАДОЛЖЕННОСТЬ И ПЕРЕРАСЧЕТЫ ПО ОТМЕНЕННЫМ НАЛОГАМ, СБОРАМ И ИНЫМ ОБЯЗАТЕЛЬНЫМ ПЛАТЕЖАМ</t>
  </si>
  <si>
    <t>000 1 09 07000 00 0000 110</t>
  </si>
  <si>
    <t xml:space="preserve">  Прочие налоги и сборы (по отмененным местным налогам и сборам)</t>
  </si>
  <si>
    <t>000 1 09 07030 00 0000 110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</si>
  <si>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</si>
  <si>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000 1 09 07033 05 0000 110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</si>
  <si>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</si>
  <si>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000 1 11 00000 00 0000 000</t>
  </si>
  <si>
    <t xml:space="preserve">  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</si>
  <si>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</si>
  <si>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</si>
  <si>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</si>
  <si>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</si>
  <si>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</si>
  <si>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</si>
  <si>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000 1 11 05013 13 0000 120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</si>
  <si>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</si>
  <si>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</si>
  <si>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</si>
  <si>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</si>
  <si>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</si>
  <si>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</si>
  <si>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</si>
  <si>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</si>
  <si>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</si>
  <si>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000 1 12 00000 00 0000 000</t>
  </si>
  <si>
    <t xml:space="preserve">  ПЛАТЕЖИ ПРИ ПОЛЬЗОВАНИИ ПРИРОДНЫМИ РЕСУРСАМИ</t>
  </si>
  <si>
    <t>000 1 12 01000 01 0000 120</t>
  </si>
  <si>
    <t xml:space="preserve">  Плата за негативное воздействие на окружающую среду</t>
  </si>
  <si>
    <t>000 1 12 01010 01 0000 120</t>
  </si>
  <si>
    <t xml:space="preserve">  Плата за выбросы загрязняющих веществ в атмосферный воздух стационарными объектами</t>
  </si>
  <si>
    <t>000 1 12 01030 01 0000 120</t>
  </si>
  <si>
    <t xml:space="preserve">  Плата за сбросы загрязняющих веществ в водные объекты</t>
  </si>
  <si>
    <t>000 1 12 01040 01 0000 120</t>
  </si>
  <si>
    <t xml:space="preserve">  Плата за размещение отходов производства и потребления</t>
  </si>
  <si>
    <t>000 1 12 01041 01 0000 120</t>
  </si>
  <si>
    <t xml:space="preserve">  Плата за размещение отходов производства</t>
  </si>
  <si>
    <t>000 1 12 01042 01 0000 120</t>
  </si>
  <si>
    <t xml:space="preserve">  Плата за размещение твердых коммунальных отходов</t>
  </si>
  <si>
    <t>000 1 13 00000 00 0000 000</t>
  </si>
  <si>
    <t xml:space="preserve">  ДОХОДЫ ОТ ОКАЗАНИЯ ПЛАТНЫХ УСЛУГ И КОМПЕНСАЦИИ ЗАТРАТ ГОСУДАРСТВА</t>
  </si>
  <si>
    <t>000 1 13 02000 00 0000 130</t>
  </si>
  <si>
    <t xml:space="preserve">  Доходы от компенсации затрат государства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</si>
  <si>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</si>
  <si>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</si>
  <si>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000 1 13 02065 05 0000 130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</si>
  <si>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</si>
  <si>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>000 1 13 02995 05 0000 130</t>
  </si>
  <si>
    <t xml:space="preserve">  Прочие доходы от компенсации затрат бюджетов муниципальных районов</t>
  </si>
  <si>
    <t>000 1 14 00000 00 0000 000</t>
  </si>
  <si>
    <t xml:space="preserve">  ДОХОДЫ ОТ ПРОДАЖИ МАТЕРИАЛЬНЫХ И НЕМАТЕРИАЛЬНЫХ АКТИВОВ</t>
  </si>
  <si>
    <t>000 1 14 02050 05 0000 410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</si>
  <si>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</si>
  <si>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</si>
  <si>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</si>
  <si>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</si>
  <si>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</si>
  <si>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</si>
  <si>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</si>
  <si>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000 1 14 06013 05 0000 430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</si>
  <si>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</si>
  <si>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000 1 14 06013 13 0000 430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</si>
  <si>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</si>
  <si>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</si>
  <si>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 xml:space="preserve">  ШТРАФЫ, САНКЦИИ, ВОЗМЕЩЕНИЕ УЩЕРБА</t>
  </si>
  <si>
    <t>000 1 16 01000 01 0000 140</t>
  </si>
  <si>
    <t xml:space="preserve">  Административные штрафы, установленные Кодексом Российской Федерации об административных правонарушениях 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</si>
  <si>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</si>
  <si>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 </t>
  </si>
  <si>
    <t>000 1 16 01053 01 0000 140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</si>
  <si>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</si>
  <si>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</si>
  <si>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</si>
  <si>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</si>
  <si>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</si>
  <si>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</si>
  <si>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</si>
  <si>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</si>
  <si>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</si>
  <si>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000 1 16 01074 01 0000 140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</si>
  <si>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</si>
  <si>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</si>
  <si>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</si>
  <si>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</si>
  <si>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</si>
  <si>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</si>
  <si>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</si>
  <si>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</si>
  <si>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</si>
  <si>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</si>
  <si>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</si>
  <si>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</si>
  <si>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</si>
  <si>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</si>
  <si>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</t>
  </si>
  <si>
    <t>000 1 16 01153 01 0000 140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</si>
  <si>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</si>
  <si>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000 1 16 01160 01 0000 140</t>
  </si>
  <si>
    <t xml:space="preserve">  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</si>
  <si>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000 1 16 01163 01 0000 140</t>
  </si>
  <si>
    <t xml:space="preserve">  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</si>
  <si>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</si>
  <si>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</si>
  <si>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</si>
  <si>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</si>
  <si>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</si>
  <si>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</si>
  <si>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</si>
  <si>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</si>
  <si>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</si>
  <si>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 </t>
  </si>
  <si>
    <t>000 1 16 01203 01 0000 140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</si>
  <si>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</si>
  <si>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</si>
  <si>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</si>
  <si>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000 1 16 02010 02 0000 140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</si>
  <si>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</si>
  <si>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000 1 16 10000 00 0000 140</t>
  </si>
  <si>
    <t xml:space="preserve">  Платежи в целях возмещения причиненного ущерба (убытков)</t>
  </si>
  <si>
    <t>000 1 16 10030 05 0000 140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</si>
  <si>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</si>
  <si>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000 1 16 10031 05 0000 140</t>
  </si>
  <si>
    <t xml:space="preserve">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</si>
  <si>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</si>
  <si>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</si>
  <si>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</si>
  <si>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</si>
  <si>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000 1 16 10129 01 0000 140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</si>
  <si>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</si>
  <si>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000 1 17 00000 00 0000 000</t>
  </si>
  <si>
    <t xml:space="preserve">  ПРОЧИЕ НЕНАЛОГОВЫЕ ДОХОДЫ</t>
  </si>
  <si>
    <t>000 1 17 01000 00 0000 180</t>
  </si>
  <si>
    <t xml:space="preserve">  Невыясненные поступления</t>
  </si>
  <si>
    <t>000 1 17 01050 05 0000 180</t>
  </si>
  <si>
    <t xml:space="preserve">  Невыясненные поступления, зачисляемые в бюджеты муниципальных районов</t>
  </si>
  <si>
    <t>000 2 00 00000 00 0000 000</t>
  </si>
  <si>
    <t xml:space="preserve">  БЕЗВОЗМЕЗДНЫЕ ПОСТУПЛЕНИЯ</t>
  </si>
  <si>
    <t>000 2 02 00000 00 0000 000</t>
  </si>
  <si>
    <t xml:space="preserve">  БЕЗВОЗМЕЗДНЫЕ ПОСТУПЛЕНИЯ ОТ ДРУГИХ БЮДЖЕТОВ БЮДЖЕТНОЙ СИСТЕМЫ РОССИЙСКОЙ ФЕДЕРАЦИИ</t>
  </si>
  <si>
    <t>000 2 02 10000 00 0000 150</t>
  </si>
  <si>
    <t xml:space="preserve">  Дотации бюджетам бюджетной системы Российской Федерации</t>
  </si>
  <si>
    <t>000 2 02 15001 00 0000 150</t>
  </si>
  <si>
    <t xml:space="preserve">  Дотации на выравнивание бюджетной обеспеченности</t>
  </si>
  <si>
    <t>000 2 02 15001 05 0000 150</t>
  </si>
  <si>
    <t xml:space="preserve">  Дотации бюджетам муниципальных районов на выравнивание бюджетной обеспеченности</t>
  </si>
  <si>
    <t>000 2 02 15002 00 0000 150</t>
  </si>
  <si>
    <t xml:space="preserve">  Дотации бюджетам на поддержку мер по обеспечению сбалансированности бюджетов</t>
  </si>
  <si>
    <t>000 2 02 15002 05 0000 150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</si>
  <si>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</si>
  <si>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000 2 02 15853 00 0000 150</t>
  </si>
  <si>
    <t xml:space="preserve"> 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</si>
  <si>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000 2 02 15853 05 0000 150</t>
  </si>
  <si>
    <t xml:space="preserve">  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</si>
  <si>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000 2 02 20000 00 0000 150</t>
  </si>
  <si>
    <t xml:space="preserve">  Субсидии бюджетам бюджетной системы Российской Федерации (межбюджетные субсидии)</t>
  </si>
  <si>
    <t>000 2 02 25097 00 0000 150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</si>
  <si>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</si>
  <si>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000 2 02 25097 05 0000 150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</si>
  <si>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</si>
  <si>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000 2 02 25243 00 0000 150</t>
  </si>
  <si>
    <t xml:space="preserve">  Субсидии бюджетам на строительство и реконструкцию (модернизацию) объектов питьевого водоснабжения</t>
  </si>
  <si>
    <t>000 2 02 25243 05 0000 150</t>
  </si>
  <si>
    <t xml:space="preserve">  Субсидии бюджетам муниципальных районов на строительство и реконструкцию (модернизацию) объектов питьевого водоснабжения</t>
  </si>
  <si>
    <t>000 2 02 25304 00 0000 150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</si>
  <si>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</si>
  <si>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</si>
  <si>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</si>
  <si>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</si>
  <si>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</si>
  <si>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</si>
  <si>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</si>
  <si>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000 2 02 25497 00 0000 150</t>
  </si>
  <si>
    <t xml:space="preserve">  Субсидии бюджетам на реализацию мероприятий по обеспечению жильем молодых семей</t>
  </si>
  <si>
    <t>000 2 02 25497 05 0000 150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</si>
  <si>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</si>
  <si>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000 2 02 25519 00 0000 150</t>
  </si>
  <si>
    <t xml:space="preserve">  Субсидия бюджетам на поддержку отрасли культуры</t>
  </si>
  <si>
    <t>000 2 02 25519 05 0000 150</t>
  </si>
  <si>
    <t xml:space="preserve">  Субсидия бюджетам муниципальных районов на поддержку отрасли культуры</t>
  </si>
  <si>
    <t>000 2 02 29999 00 0000 150</t>
  </si>
  <si>
    <t xml:space="preserve">  Прочие субсидии</t>
  </si>
  <si>
    <t>000 2 02 29999 05 0000 150</t>
  </si>
  <si>
    <t xml:space="preserve">  Субсидиия бюджету муниципального района на финансирование отдельных мероприятий по развитию образования по государственной  программе "Развитие образования и науки Брянской области"</t>
  </si>
  <si>
    <t xml:space="preserve">  Субсидиии бюджетам муниципальных районов на подготовку объектов жилищно-коммунального хозяйства к зиме</t>
  </si>
  <si>
    <t xml:space="preserve">  Субсидия бюджету муниципального района на финансирование государственной программы "Развитие культуры и сохранение культурного наследия Брянской области"</t>
  </si>
  <si>
    <t xml:space="preserve">  Субсидия бюджету муниципального района на проведение оздоровительной кампании детей</t>
  </si>
  <si>
    <t xml:space="preserve">  Субсидий бюджетам муниципальных районов (муниципальных округов, городских округов) на приведение в соответствии с брендбуком "Точка роста" помещений муниципальных общеобразовательных организаций в рамках государственной программы</t>
  </si>
  <si>
    <t xml:space="preserve">  Субсидии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</si>
  <si>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000 2 02 30000 00 0000 150</t>
  </si>
  <si>
    <t xml:space="preserve">  Субвенции бюджетам бюджетной системы Российской Федерации</t>
  </si>
  <si>
    <t>000 2 02 30024 00 0000 150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</si>
  <si>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</si>
  <si>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000 2 02 30024 05 0000 150</t>
  </si>
  <si>
    <t xml:space="preserve">  Субвенции бюджетам муниципальных районов на предоставление поселениям дотаций на выравнивание уровня бюджетной обеспеченности </t>
  </si>
  <si>
    <t xml:space="preserve"> 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</si>
  <si>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 xml:space="preserve">  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</si>
  <si>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 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</si>
  <si>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 Субвенции бюджетам муниципальных районов на обеспечение сохранности жилых помещений, закрепленных за детьми-сиротами и детьми, оставшимися без попечения родителей</t>
  </si>
  <si>
    <t xml:space="preserve">  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</si>
  <si>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 xml:space="preserve">  Субвенции бюджетам муниципальных районов  на осуществление отдельных полномочий в сфере образования</t>
  </si>
  <si>
    <t xml:space="preserve">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</si>
  <si>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000 2 02 30029 00 0000 150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</si>
  <si>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</si>
  <si>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</si>
  <si>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</si>
  <si>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</si>
  <si>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</si>
  <si>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</si>
  <si>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</si>
  <si>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000 2 02 35118 00 0000 150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</si>
  <si>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</si>
  <si>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000 2 02 35118 05 0000 150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</si>
  <si>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</si>
  <si>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000 2 02 35120 00 0000 150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</si>
  <si>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</si>
  <si>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</si>
  <si>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</si>
  <si>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000 2 02 35260 00 0000 150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</si>
  <si>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</si>
  <si>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000 2 02 35260 05 0000 150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</si>
  <si>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</si>
  <si>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000 2 02 35469 00 0000 150</t>
  </si>
  <si>
    <t xml:space="preserve">  Субвенции бюджетам на проведение Всероссийской переписи населения 2020 года</t>
  </si>
  <si>
    <t>000 2 02 35469 05 0000 150</t>
  </si>
  <si>
    <t xml:space="preserve">  Субвенции бюджетам муниципальных районов на проведение Всероссийской переписи населения 2020 года</t>
  </si>
  <si>
    <t>000 2 02 40000 00 0000 150</t>
  </si>
  <si>
    <t xml:space="preserve">  Иные межбюджетные трансферты</t>
  </si>
  <si>
    <t>000 2 02 40014 00 0000 150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</si>
  <si>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</si>
  <si>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</si>
  <si>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</si>
  <si>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000 2 02 45303 00 0000 150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</si>
  <si>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</si>
  <si>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</si>
  <si>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</si>
  <si>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000 2 02 49999 00 0000 150</t>
  </si>
  <si>
    <t xml:space="preserve">  Прочие межбюджетные трансферты, передаваемые бюджетам</t>
  </si>
  <si>
    <t>000 2 02 49999 05 0000 150</t>
  </si>
  <si>
    <t xml:space="preserve">  Прочие межбюджетные трансферты, передаваемые бюджетам муниципальных районов</t>
  </si>
  <si>
    <t>000 2 07 00000 00 0000 000</t>
  </si>
  <si>
    <t xml:space="preserve">  ПРОЧИЕ БЕЗВОЗМЕЗДНЫЕ ПОСТУПЛЕНИЯ</t>
  </si>
  <si>
    <t>000 2 07 05000 05 0000 150</t>
  </si>
  <si>
    <t xml:space="preserve">  Прочие безвозмездные поступления в бюджеты муниципальных районов</t>
  </si>
  <si>
    <t>000 2 07 05020 05 0000 150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</si>
  <si>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</si>
  <si>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000 2 07 05030 05 0000 150</t>
  </si>
  <si>
    <t>ВСЕГО</t>
  </si>
  <si>
    <t>000 1 16 11000 01 0000 140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</si>
  <si>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</si>
  <si>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</si>
  <si>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</si>
  <si>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</si>
  <si>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000 2 02 20216 05 0000 150</t>
  </si>
  <si>
    <t xml:space="preserve">Кассовое исполнение      </t>
  </si>
  <si>
    <t>к решению районного Совета народных депутатов</t>
  </si>
  <si>
    <t>"Об исполнении бюджета Севского муниципального</t>
  </si>
  <si>
    <t>района Брянской области за 2021 год"</t>
  </si>
  <si>
    <t xml:space="preserve">Доходы бюджета муниципального района за 2021 год                                                     </t>
  </si>
  <si>
    <t>по кодам классификации доходов бюджетов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</si>
  <si>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</si>
  <si>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</si>
  <si>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Единый сельскохозяйственный налог (за налоговые периоды, истекшие до 1 января 2011 года)</t>
  </si>
  <si>
    <t>000 1 14 06020 00 0000 430</t>
  </si>
  <si>
    <t>000 1 14 06025 05 0000 430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</si>
  <si>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</si>
  <si>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</si>
  <si>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000 1 16 07010 00 0000 140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</si>
  <si>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</si>
  <si>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</si>
  <si>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</si>
  <si>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000 1 16 11050 01 0000 140</t>
  </si>
  <si>
    <t>1 2 02 29999 05 0000 150</t>
  </si>
  <si>
    <t xml:space="preserve">Субсидии бюджетам муниципальных районов  на развитие материально-технической базы  и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 в рамках государственной программы "Развитие физической культуры и спорта Брянской области" </t>
  </si>
  <si>
    <t>Субсидии бюджетам муниципальных районов (городских округов) на модернизацию школьных столовых муниципальных общеобразовательных организаций Брянской области в рамках государственной программы "Развитие образования и науки Брянской области"</t>
  </si>
  <si>
    <t>2 2 02 29999 05 0000 150</t>
  </si>
  <si>
    <t>Субсидиия бюджету муниципального района на реализацию программ (проектов) инициативного бюджетирования</t>
  </si>
  <si>
    <t>от 08.06.2022 №  238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</si>
</sst>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36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6600FF"/>
      <name val="Times New Roman"/>
      <family val="1"/>
    </font>
    <font>
      <sz val="12"/>
      <color rgb="FF7030A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5" fillId="0" borderId="0">
      <alignment horizontal="left"/>
      <protection/>
    </xf>
    <xf numFmtId="0" fontId="36" fillId="0" borderId="0">
      <alignment/>
      <protection/>
    </xf>
    <xf numFmtId="4" fontId="35" fillId="0" borderId="1">
      <alignment horizontal="right" shrinkToFit="1"/>
      <protection/>
    </xf>
    <xf numFmtId="49" fontId="35" fillId="0" borderId="0">
      <alignment/>
      <protection/>
    </xf>
    <xf numFmtId="49" fontId="35" fillId="0" borderId="2">
      <alignment horizontal="center"/>
      <protection/>
    </xf>
    <xf numFmtId="49" fontId="35" fillId="0" borderId="3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7" fillId="26" borderId="4" applyNumberFormat="0" applyAlignment="0" applyProtection="0"/>
    <xf numFmtId="0" fontId="38" fillId="27" borderId="5" applyNumberFormat="0" applyAlignment="0" applyProtection="0"/>
    <xf numFmtId="0" fontId="39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28" borderId="10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49" fontId="52" fillId="0" borderId="0" xfId="37" applyNumberFormat="1" applyFont="1" applyFill="1" applyAlignment="1" applyProtection="1">
      <alignment horizontal="center" vertical="top"/>
      <protection/>
    </xf>
    <xf numFmtId="0" fontId="52" fillId="0" borderId="0" xfId="34" applyNumberFormat="1" applyFont="1" applyFill="1" applyProtection="1">
      <alignment horizontal="left"/>
      <protection/>
    </xf>
    <xf numFmtId="49" fontId="2" fillId="0" borderId="13" xfId="59" applyNumberFormat="1" applyFont="1" applyFill="1" applyBorder="1" applyAlignment="1">
      <alignment horizontal="center" vertical="center" wrapText="1" shrinkToFit="1"/>
      <protection/>
    </xf>
    <xf numFmtId="0" fontId="2" fillId="0" borderId="13" xfId="59" applyNumberFormat="1" applyFont="1" applyFill="1" applyBorder="1" applyAlignment="1">
      <alignment horizontal="center" vertical="center" wrapText="1" shrinkToFi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4" xfId="39" applyNumberFormat="1" applyFont="1" applyFill="1" applyBorder="1" applyAlignment="1" applyProtection="1" quotePrefix="1">
      <alignment horizontal="left" vertical="center" wrapText="1"/>
      <protection/>
    </xf>
    <xf numFmtId="4" fontId="5" fillId="0" borderId="14" xfId="0" applyNumberFormat="1" applyFont="1" applyFill="1" applyBorder="1" applyAlignment="1">
      <alignment horizontal="right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4" xfId="39" applyNumberFormat="1" applyFont="1" applyFill="1" applyBorder="1" applyAlignment="1" applyProtection="1" quotePrefix="1">
      <alignment horizontal="left" vertical="center" wrapText="1"/>
      <protection/>
    </xf>
    <xf numFmtId="4" fontId="2" fillId="0" borderId="14" xfId="0" applyNumberFormat="1" applyFont="1" applyFill="1" applyBorder="1" applyAlignment="1">
      <alignment horizontal="right" vertical="center" shrinkToFit="1"/>
    </xf>
    <xf numFmtId="4" fontId="2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4" xfId="0" applyFont="1" applyBorder="1" applyAlignment="1" quotePrefix="1">
      <alignment horizontal="left"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 quotePrefix="1">
      <alignment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60" applyNumberFormat="1" applyFont="1" applyFill="1" applyBorder="1" applyAlignment="1">
      <alignment horizontal="right" vertical="center"/>
      <protection/>
    </xf>
    <xf numFmtId="4" fontId="5" fillId="0" borderId="14" xfId="60" applyNumberFormat="1" applyFont="1" applyFill="1" applyBorder="1" applyAlignment="1">
      <alignment horizontal="right" vertical="center"/>
      <protection/>
    </xf>
    <xf numFmtId="4" fontId="53" fillId="0" borderId="14" xfId="0" applyNumberFormat="1" applyFont="1" applyBorder="1" applyAlignment="1">
      <alignment horizontal="right" vertical="center"/>
    </xf>
    <xf numFmtId="49" fontId="2" fillId="0" borderId="14" xfId="60" applyNumberFormat="1" applyFont="1" applyFill="1" applyBorder="1" applyAlignment="1">
      <alignment horizontal="center" vertical="center"/>
      <protection/>
    </xf>
    <xf numFmtId="0" fontId="2" fillId="0" borderId="14" xfId="60" applyFont="1" applyFill="1" applyBorder="1" applyAlignment="1" quotePrefix="1">
      <alignment vertical="center" wrapText="1"/>
      <protection/>
    </xf>
    <xf numFmtId="0" fontId="2" fillId="0" borderId="14" xfId="60" applyFont="1" applyBorder="1" applyAlignment="1" quotePrefix="1">
      <alignment horizontal="left" vertical="center" wrapText="1"/>
      <protection/>
    </xf>
    <xf numFmtId="0" fontId="50" fillId="0" borderId="0" xfId="0" applyFont="1" applyFill="1" applyBorder="1" applyAlignment="1">
      <alignment/>
    </xf>
    <xf numFmtId="0" fontId="2" fillId="0" borderId="14" xfId="60" applyFont="1" applyFill="1" applyBorder="1" applyAlignment="1" quotePrefix="1">
      <alignment vertical="top" wrapText="1"/>
      <protection/>
    </xf>
    <xf numFmtId="0" fontId="2" fillId="0" borderId="14" xfId="0" applyFont="1" applyFill="1" applyBorder="1" applyAlignment="1" quotePrefix="1">
      <alignment vertical="top" wrapText="1"/>
    </xf>
    <xf numFmtId="4" fontId="5" fillId="0" borderId="14" xfId="0" applyNumberFormat="1" applyFont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49" fontId="2" fillId="0" borderId="14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52" fillId="0" borderId="0" xfId="34" applyNumberFormat="1" applyFont="1" applyFill="1" applyAlignment="1" applyProtection="1">
      <alignment horizontal="center"/>
      <protection/>
    </xf>
    <xf numFmtId="4" fontId="54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55" fillId="0" borderId="0" xfId="0" applyFont="1" applyAlignment="1">
      <alignment horizontal="right" vertical="center" wrapText="1"/>
    </xf>
    <xf numFmtId="0" fontId="5" fillId="33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49" fontId="5" fillId="0" borderId="15" xfId="38" applyNumberFormat="1" applyFont="1" applyBorder="1" applyAlignment="1" applyProtection="1">
      <alignment horizontal="left"/>
      <protection/>
    </xf>
    <xf numFmtId="49" fontId="5" fillId="0" borderId="16" xfId="38" applyNumberFormat="1" applyFont="1" applyBorder="1" applyAlignment="1" applyProtection="1">
      <alignment horizontal="left"/>
      <protection/>
    </xf>
    <xf numFmtId="2" fontId="52" fillId="0" borderId="0" xfId="33" applyNumberFormat="1" applyFont="1" applyAlignment="1" applyProtection="1">
      <alignment horizontal="right" vertical="center" wrapText="1"/>
      <protection/>
    </xf>
    <xf numFmtId="0" fontId="2" fillId="3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2" fontId="52" fillId="0" borderId="0" xfId="33" applyNumberFormat="1" applyFont="1" applyAlignment="1" applyProtection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4" xfId="34"/>
    <cellStyle name="xl27" xfId="35"/>
    <cellStyle name="xl45" xfId="36"/>
    <cellStyle name="xl49" xfId="37"/>
    <cellStyle name="xl50" xfId="38"/>
    <cellStyle name="xl5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_Приложение 2 к решению 27,07,07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5"/>
  <sheetViews>
    <sheetView tabSelected="1" view="pageBreakPreview" zoomScale="60" zoomScaleNormal="80" zoomScalePageLayoutView="0" workbookViewId="0" topLeftCell="A2">
      <pane ySplit="12" topLeftCell="A212" activePane="bottomLeft" state="frozen"/>
      <selection pane="topLeft" activeCell="A2" sqref="A2"/>
      <selection pane="bottomLeft" activeCell="A5" sqref="A5:C5"/>
    </sheetView>
  </sheetViews>
  <sheetFormatPr defaultColWidth="8.8515625" defaultRowHeight="15"/>
  <cols>
    <col min="1" max="1" width="28.140625" style="1" customWidth="1"/>
    <col min="2" max="2" width="54.7109375" style="2" customWidth="1"/>
    <col min="3" max="3" width="29.421875" style="2" customWidth="1"/>
    <col min="4" max="4" width="1.7109375" style="1" customWidth="1"/>
    <col min="5" max="7" width="8.8515625" style="1" hidden="1" customWidth="1"/>
    <col min="8" max="16384" width="8.8515625" style="1" customWidth="1"/>
  </cols>
  <sheetData>
    <row r="1" ht="15" hidden="1"/>
    <row r="2" spans="1:3" ht="15.75">
      <c r="A2" s="44" t="s">
        <v>0</v>
      </c>
      <c r="B2" s="44"/>
      <c r="C2" s="44"/>
    </row>
    <row r="3" spans="1:3" ht="15" customHeight="1">
      <c r="A3" s="45" t="s">
        <v>314</v>
      </c>
      <c r="B3" s="46"/>
      <c r="C3" s="46"/>
    </row>
    <row r="4" spans="1:3" ht="15" customHeight="1">
      <c r="A4" s="45" t="s">
        <v>1</v>
      </c>
      <c r="B4" s="47"/>
      <c r="C4" s="47"/>
    </row>
    <row r="5" spans="1:3" ht="15">
      <c r="A5" s="45" t="s">
        <v>336</v>
      </c>
      <c r="B5" s="48"/>
      <c r="C5" s="48"/>
    </row>
    <row r="6" spans="1:3" ht="15.75">
      <c r="A6" s="35"/>
      <c r="B6" s="38" t="s">
        <v>315</v>
      </c>
      <c r="C6" s="39"/>
    </row>
    <row r="7" spans="1:3" ht="15.75">
      <c r="A7" s="35"/>
      <c r="B7" s="38" t="s">
        <v>316</v>
      </c>
      <c r="C7" s="39"/>
    </row>
    <row r="8" spans="1:3" ht="12" customHeight="1">
      <c r="A8" s="49"/>
      <c r="B8" s="49"/>
      <c r="C8" s="49"/>
    </row>
    <row r="9" spans="1:3" ht="15.75">
      <c r="A9" s="50" t="s">
        <v>317</v>
      </c>
      <c r="B9" s="50"/>
      <c r="C9" s="50"/>
    </row>
    <row r="10" spans="1:3" s="3" customFormat="1" ht="15.75">
      <c r="A10" s="40" t="s">
        <v>318</v>
      </c>
      <c r="B10" s="41"/>
      <c r="C10" s="41"/>
    </row>
    <row r="11" spans="1:3" s="3" customFormat="1" ht="15" customHeight="1" hidden="1">
      <c r="A11" s="4"/>
      <c r="B11" s="5"/>
      <c r="C11" s="6"/>
    </row>
    <row r="12" spans="1:3" s="3" customFormat="1" ht="16.5" customHeight="1">
      <c r="A12" s="7"/>
      <c r="B12" s="8"/>
      <c r="C12" s="36" t="s">
        <v>2</v>
      </c>
    </row>
    <row r="13" spans="1:3" ht="47.25">
      <c r="A13" s="9" t="s">
        <v>3</v>
      </c>
      <c r="B13" s="10" t="s">
        <v>4</v>
      </c>
      <c r="C13" s="10" t="s">
        <v>313</v>
      </c>
    </row>
    <row r="14" spans="1:3" ht="15.75">
      <c r="A14" s="11" t="s">
        <v>5</v>
      </c>
      <c r="B14" s="12" t="s">
        <v>6</v>
      </c>
      <c r="C14" s="13">
        <f>C15+C23+C29+C39+C44+C48+C57+C64+C69+C78+C115</f>
        <v>125121766.51000002</v>
      </c>
    </row>
    <row r="15" spans="1:3" ht="15.75">
      <c r="A15" s="14" t="s">
        <v>7</v>
      </c>
      <c r="B15" s="15" t="s">
        <v>8</v>
      </c>
      <c r="C15" s="16">
        <f>C16</f>
        <v>62884293.39000001</v>
      </c>
    </row>
    <row r="16" spans="1:3" ht="15.75">
      <c r="A16" s="14" t="s">
        <v>9</v>
      </c>
      <c r="B16" s="15" t="s">
        <v>10</v>
      </c>
      <c r="C16" s="16">
        <f>SUM(C17:C22)</f>
        <v>62884293.39000001</v>
      </c>
    </row>
    <row r="17" spans="1:3" ht="94.5">
      <c r="A17" s="14" t="s">
        <v>11</v>
      </c>
      <c r="B17" s="15" t="s">
        <v>12</v>
      </c>
      <c r="C17" s="16">
        <v>62131598.38</v>
      </c>
    </row>
    <row r="18" spans="1:3" ht="141.75">
      <c r="A18" s="14" t="s">
        <v>13</v>
      </c>
      <c r="B18" s="15" t="s">
        <v>14</v>
      </c>
      <c r="C18" s="16">
        <v>168518.2</v>
      </c>
    </row>
    <row r="19" spans="1:3" ht="63">
      <c r="A19" s="14" t="s">
        <v>15</v>
      </c>
      <c r="B19" s="15" t="s">
        <v>16</v>
      </c>
      <c r="C19" s="16">
        <v>412574.88</v>
      </c>
    </row>
    <row r="20" spans="1:3" ht="110.25">
      <c r="A20" s="14" t="s">
        <v>17</v>
      </c>
      <c r="B20" s="15" t="s">
        <v>18</v>
      </c>
      <c r="C20" s="16">
        <v>25387.05</v>
      </c>
    </row>
    <row r="21" spans="1:3" ht="63" hidden="1">
      <c r="A21" s="14" t="s">
        <v>19</v>
      </c>
      <c r="B21" s="15" t="s">
        <v>20</v>
      </c>
      <c r="C21" s="16"/>
    </row>
    <row r="22" spans="1:3" ht="110.25">
      <c r="A22" s="14" t="s">
        <v>319</v>
      </c>
      <c r="B22" s="15" t="s">
        <v>320</v>
      </c>
      <c r="C22" s="16">
        <v>146214.88</v>
      </c>
    </row>
    <row r="23" spans="1:3" ht="47.25">
      <c r="A23" s="14" t="s">
        <v>21</v>
      </c>
      <c r="B23" s="15" t="s">
        <v>22</v>
      </c>
      <c r="C23" s="16">
        <f>C24</f>
        <v>8034713.210000001</v>
      </c>
    </row>
    <row r="24" spans="1:3" ht="39.75" customHeight="1">
      <c r="A24" s="14" t="s">
        <v>23</v>
      </c>
      <c r="B24" s="15" t="s">
        <v>24</v>
      </c>
      <c r="C24" s="16">
        <f>SUM(C25:C28)</f>
        <v>8034713.210000001</v>
      </c>
    </row>
    <row r="25" spans="1:3" ht="139.5" customHeight="1">
      <c r="A25" s="14" t="s">
        <v>25</v>
      </c>
      <c r="B25" s="18" t="s">
        <v>26</v>
      </c>
      <c r="C25" s="17">
        <v>3709302.39</v>
      </c>
    </row>
    <row r="26" spans="1:3" ht="162" customHeight="1">
      <c r="A26" s="14" t="s">
        <v>27</v>
      </c>
      <c r="B26" s="18" t="s">
        <v>28</v>
      </c>
      <c r="C26" s="17">
        <v>26086.54</v>
      </c>
    </row>
    <row r="27" spans="1:3" ht="140.25" customHeight="1">
      <c r="A27" s="14" t="s">
        <v>29</v>
      </c>
      <c r="B27" s="18" t="s">
        <v>30</v>
      </c>
      <c r="C27" s="17">
        <v>4931855.55</v>
      </c>
    </row>
    <row r="28" spans="1:3" ht="141" customHeight="1">
      <c r="A28" s="14" t="s">
        <v>31</v>
      </c>
      <c r="B28" s="18" t="s">
        <v>32</v>
      </c>
      <c r="C28" s="16">
        <v>-632531.27</v>
      </c>
    </row>
    <row r="29" spans="1:3" ht="15.75">
      <c r="A29" s="14" t="s">
        <v>33</v>
      </c>
      <c r="B29" s="15" t="s">
        <v>34</v>
      </c>
      <c r="C29" s="16">
        <f>C30+C33+C37</f>
        <v>9586278.59</v>
      </c>
    </row>
    <row r="30" spans="1:3" ht="31.5">
      <c r="A30" s="19" t="s">
        <v>35</v>
      </c>
      <c r="B30" s="20" t="s">
        <v>36</v>
      </c>
      <c r="C30" s="16">
        <f>SUM(C31:C32)</f>
        <v>1108796.07</v>
      </c>
    </row>
    <row r="31" spans="1:3" ht="31.5">
      <c r="A31" s="19" t="s">
        <v>37</v>
      </c>
      <c r="B31" s="20" t="s">
        <v>36</v>
      </c>
      <c r="C31" s="16">
        <v>1182610.25</v>
      </c>
    </row>
    <row r="32" spans="1:3" ht="47.25">
      <c r="A32" s="19" t="s">
        <v>38</v>
      </c>
      <c r="B32" s="20" t="s">
        <v>39</v>
      </c>
      <c r="C32" s="17">
        <v>-73814.18</v>
      </c>
    </row>
    <row r="33" spans="1:3" ht="15.75">
      <c r="A33" s="19" t="s">
        <v>40</v>
      </c>
      <c r="B33" s="20" t="s">
        <v>41</v>
      </c>
      <c r="C33" s="17">
        <f>SUM(C34:C36)</f>
        <v>6525593.88</v>
      </c>
    </row>
    <row r="34" spans="1:3" ht="15.75">
      <c r="A34" s="19" t="s">
        <v>42</v>
      </c>
      <c r="B34" s="20" t="s">
        <v>41</v>
      </c>
      <c r="C34" s="16">
        <v>6525598.12</v>
      </c>
    </row>
    <row r="35" spans="1:3" ht="31.5" hidden="1">
      <c r="A35" s="19" t="s">
        <v>43</v>
      </c>
      <c r="B35" s="20" t="s">
        <v>44</v>
      </c>
      <c r="C35" s="16">
        <v>0</v>
      </c>
    </row>
    <row r="36" spans="1:3" ht="51.75" customHeight="1">
      <c r="A36" s="19" t="s">
        <v>43</v>
      </c>
      <c r="B36" s="20" t="s">
        <v>321</v>
      </c>
      <c r="C36" s="16">
        <v>-4.24</v>
      </c>
    </row>
    <row r="37" spans="1:3" ht="31.5">
      <c r="A37" s="19" t="s">
        <v>45</v>
      </c>
      <c r="B37" s="20" t="s">
        <v>46</v>
      </c>
      <c r="C37" s="17">
        <f>SUM(C38)</f>
        <v>1951888.64</v>
      </c>
    </row>
    <row r="38" spans="1:3" ht="47.25">
      <c r="A38" s="19" t="s">
        <v>47</v>
      </c>
      <c r="B38" s="20" t="s">
        <v>48</v>
      </c>
      <c r="C38" s="16">
        <v>1951888.64</v>
      </c>
    </row>
    <row r="39" spans="1:3" ht="15.75">
      <c r="A39" s="14" t="s">
        <v>49</v>
      </c>
      <c r="B39" s="15" t="s">
        <v>50</v>
      </c>
      <c r="C39" s="16">
        <f>C40+C42</f>
        <v>1157948.31</v>
      </c>
    </row>
    <row r="40" spans="1:3" ht="47.25">
      <c r="A40" s="19" t="s">
        <v>51</v>
      </c>
      <c r="B40" s="20" t="s">
        <v>52</v>
      </c>
      <c r="C40" s="16">
        <f>SUM(C41:C41)</f>
        <v>1152948.31</v>
      </c>
    </row>
    <row r="41" spans="1:3" ht="63">
      <c r="A41" s="19" t="s">
        <v>53</v>
      </c>
      <c r="B41" s="20" t="s">
        <v>54</v>
      </c>
      <c r="C41" s="16">
        <v>1152948.31</v>
      </c>
    </row>
    <row r="42" spans="1:3" ht="47.25">
      <c r="A42" s="14" t="s">
        <v>55</v>
      </c>
      <c r="B42" s="15" t="s">
        <v>56</v>
      </c>
      <c r="C42" s="16">
        <f>SUM(C43:C43)</f>
        <v>5000</v>
      </c>
    </row>
    <row r="43" spans="1:3" ht="31.5">
      <c r="A43" s="19" t="s">
        <v>57</v>
      </c>
      <c r="B43" s="20" t="s">
        <v>58</v>
      </c>
      <c r="C43" s="16">
        <v>5000</v>
      </c>
    </row>
    <row r="44" spans="1:3" ht="61.5" customHeight="1">
      <c r="A44" s="14" t="s">
        <v>59</v>
      </c>
      <c r="B44" s="20" t="s">
        <v>60</v>
      </c>
      <c r="C44" s="16">
        <f>SUM(C45:C45)</f>
        <v>498.27</v>
      </c>
    </row>
    <row r="45" spans="1:3" ht="31.5">
      <c r="A45" s="14" t="s">
        <v>61</v>
      </c>
      <c r="B45" s="20" t="s">
        <v>62</v>
      </c>
      <c r="C45" s="16">
        <f>SUM(C46:C46)</f>
        <v>498.27</v>
      </c>
    </row>
    <row r="46" spans="1:3" ht="63">
      <c r="A46" s="14" t="s">
        <v>63</v>
      </c>
      <c r="B46" s="20" t="s">
        <v>64</v>
      </c>
      <c r="C46" s="16">
        <f>SUM(C47:C47)</f>
        <v>498.27</v>
      </c>
    </row>
    <row r="47" spans="1:3" ht="78.75">
      <c r="A47" s="14" t="s">
        <v>65</v>
      </c>
      <c r="B47" s="20" t="s">
        <v>66</v>
      </c>
      <c r="C47" s="16">
        <v>498.27</v>
      </c>
    </row>
    <row r="48" spans="1:3" ht="47.25">
      <c r="A48" s="14" t="s">
        <v>67</v>
      </c>
      <c r="B48" s="15" t="s">
        <v>68</v>
      </c>
      <c r="C48" s="16">
        <f>SUM(C49:C49)</f>
        <v>11269270.31</v>
      </c>
    </row>
    <row r="49" spans="1:3" ht="110.25">
      <c r="A49" s="19" t="s">
        <v>69</v>
      </c>
      <c r="B49" s="20" t="s">
        <v>70</v>
      </c>
      <c r="C49" s="21">
        <f>C50+C53+C55</f>
        <v>11269270.31</v>
      </c>
    </row>
    <row r="50" spans="1:3" ht="78.75">
      <c r="A50" s="19" t="s">
        <v>71</v>
      </c>
      <c r="B50" s="20" t="s">
        <v>72</v>
      </c>
      <c r="C50" s="21">
        <f>SUM(C51:C52)</f>
        <v>9669961.780000001</v>
      </c>
    </row>
    <row r="51" spans="1:3" ht="110.25">
      <c r="A51" s="19" t="s">
        <v>73</v>
      </c>
      <c r="B51" s="20" t="s">
        <v>74</v>
      </c>
      <c r="C51" s="16">
        <v>8881049.98</v>
      </c>
    </row>
    <row r="52" spans="1:3" ht="94.5">
      <c r="A52" s="19" t="s">
        <v>75</v>
      </c>
      <c r="B52" s="20" t="s">
        <v>76</v>
      </c>
      <c r="C52" s="16">
        <v>788911.8</v>
      </c>
    </row>
    <row r="53" spans="1:3" ht="110.25">
      <c r="A53" s="14" t="s">
        <v>77</v>
      </c>
      <c r="B53" s="15" t="s">
        <v>78</v>
      </c>
      <c r="C53" s="17">
        <f>SUM(C54)</f>
        <v>25166.83</v>
      </c>
    </row>
    <row r="54" spans="1:3" ht="94.5">
      <c r="A54" s="19" t="s">
        <v>79</v>
      </c>
      <c r="B54" s="20" t="s">
        <v>80</v>
      </c>
      <c r="C54" s="16">
        <v>25166.83</v>
      </c>
    </row>
    <row r="55" spans="1:3" ht="94.5">
      <c r="A55" s="14" t="s">
        <v>81</v>
      </c>
      <c r="B55" s="15" t="s">
        <v>82</v>
      </c>
      <c r="C55" s="17">
        <f>SUM(C56)</f>
        <v>1574141.7</v>
      </c>
    </row>
    <row r="56" spans="1:3" ht="94.5">
      <c r="A56" s="19" t="s">
        <v>83</v>
      </c>
      <c r="B56" s="20" t="s">
        <v>84</v>
      </c>
      <c r="C56" s="17">
        <v>1574141.7</v>
      </c>
    </row>
    <row r="57" spans="1:3" ht="31.5">
      <c r="A57" s="14" t="s">
        <v>85</v>
      </c>
      <c r="B57" s="15" t="s">
        <v>86</v>
      </c>
      <c r="C57" s="17">
        <f>SUM(C58:C58)</f>
        <v>347185.84</v>
      </c>
    </row>
    <row r="58" spans="1:3" ht="31.5">
      <c r="A58" s="14" t="s">
        <v>87</v>
      </c>
      <c r="B58" s="15" t="s">
        <v>88</v>
      </c>
      <c r="C58" s="17">
        <f>SUM(C59:C61)</f>
        <v>347185.84</v>
      </c>
    </row>
    <row r="59" spans="1:3" ht="31.5">
      <c r="A59" s="14" t="s">
        <v>89</v>
      </c>
      <c r="B59" s="15" t="s">
        <v>90</v>
      </c>
      <c r="C59" s="17">
        <v>128427.49</v>
      </c>
    </row>
    <row r="60" spans="1:3" ht="31.5">
      <c r="A60" s="14" t="s">
        <v>91</v>
      </c>
      <c r="B60" s="15" t="s">
        <v>92</v>
      </c>
      <c r="C60" s="17">
        <v>0</v>
      </c>
    </row>
    <row r="61" spans="1:3" ht="31.5">
      <c r="A61" s="14" t="s">
        <v>93</v>
      </c>
      <c r="B61" s="15" t="s">
        <v>94</v>
      </c>
      <c r="C61" s="17">
        <f>C62+C63</f>
        <v>218758.35</v>
      </c>
    </row>
    <row r="62" spans="1:3" ht="15.75">
      <c r="A62" s="14" t="s">
        <v>95</v>
      </c>
      <c r="B62" s="15" t="s">
        <v>96</v>
      </c>
      <c r="C62" s="17">
        <v>218758.35</v>
      </c>
    </row>
    <row r="63" spans="1:3" ht="30.75" customHeight="1" hidden="1">
      <c r="A63" s="14" t="s">
        <v>97</v>
      </c>
      <c r="B63" s="15" t="s">
        <v>98</v>
      </c>
      <c r="C63" s="17">
        <v>0</v>
      </c>
    </row>
    <row r="64" spans="1:3" ht="31.5">
      <c r="A64" s="14" t="s">
        <v>99</v>
      </c>
      <c r="B64" s="15" t="s">
        <v>100</v>
      </c>
      <c r="C64" s="17">
        <f>C65</f>
        <v>123108.48</v>
      </c>
    </row>
    <row r="65" spans="1:3" ht="15.75">
      <c r="A65" s="14" t="s">
        <v>101</v>
      </c>
      <c r="B65" s="15" t="s">
        <v>102</v>
      </c>
      <c r="C65" s="17">
        <f>C66+C68</f>
        <v>123108.48</v>
      </c>
    </row>
    <row r="66" spans="1:3" ht="47.25">
      <c r="A66" s="19" t="s">
        <v>103</v>
      </c>
      <c r="B66" s="20" t="s">
        <v>104</v>
      </c>
      <c r="C66" s="17">
        <f>C67</f>
        <v>123108.48</v>
      </c>
    </row>
    <row r="67" spans="1:3" ht="47.25">
      <c r="A67" s="19" t="s">
        <v>105</v>
      </c>
      <c r="B67" s="20" t="s">
        <v>106</v>
      </c>
      <c r="C67" s="16">
        <v>123108.48</v>
      </c>
    </row>
    <row r="68" spans="1:3" ht="31.5" hidden="1">
      <c r="A68" s="19" t="s">
        <v>107</v>
      </c>
      <c r="B68" s="20" t="s">
        <v>108</v>
      </c>
      <c r="C68" s="17">
        <v>0</v>
      </c>
    </row>
    <row r="69" spans="1:3" ht="31.5">
      <c r="A69" s="14" t="s">
        <v>109</v>
      </c>
      <c r="B69" s="15" t="s">
        <v>110</v>
      </c>
      <c r="C69" s="17">
        <f>C70+C72</f>
        <v>23046435.240000002</v>
      </c>
    </row>
    <row r="70" spans="1:3" ht="126">
      <c r="A70" s="19" t="s">
        <v>111</v>
      </c>
      <c r="B70" s="20" t="s">
        <v>112</v>
      </c>
      <c r="C70" s="17">
        <f>SUM(C71)</f>
        <v>1271600</v>
      </c>
    </row>
    <row r="71" spans="1:3" ht="126">
      <c r="A71" s="19" t="s">
        <v>113</v>
      </c>
      <c r="B71" s="20" t="s">
        <v>114</v>
      </c>
      <c r="C71" s="16">
        <v>1271600</v>
      </c>
    </row>
    <row r="72" spans="1:3" ht="47.25">
      <c r="A72" s="14" t="s">
        <v>115</v>
      </c>
      <c r="B72" s="15" t="s">
        <v>116</v>
      </c>
      <c r="C72" s="16">
        <f>C73+C76</f>
        <v>21774835.240000002</v>
      </c>
    </row>
    <row r="73" spans="1:3" ht="47.25">
      <c r="A73" s="19" t="s">
        <v>117</v>
      </c>
      <c r="B73" s="20" t="s">
        <v>118</v>
      </c>
      <c r="C73" s="16">
        <f>SUM(C74:C75)</f>
        <v>21477635.240000002</v>
      </c>
    </row>
    <row r="74" spans="1:3" ht="78.75">
      <c r="A74" s="19" t="s">
        <v>119</v>
      </c>
      <c r="B74" s="20" t="s">
        <v>120</v>
      </c>
      <c r="C74" s="16">
        <v>18702090.66</v>
      </c>
    </row>
    <row r="75" spans="1:3" ht="63">
      <c r="A75" s="19" t="s">
        <v>121</v>
      </c>
      <c r="B75" s="20" t="s">
        <v>122</v>
      </c>
      <c r="C75" s="16">
        <v>2775544.58</v>
      </c>
    </row>
    <row r="76" spans="1:3" ht="63">
      <c r="A76" s="19" t="s">
        <v>322</v>
      </c>
      <c r="B76" s="20" t="s">
        <v>324</v>
      </c>
      <c r="C76" s="16">
        <f>SUM(C77)</f>
        <v>297200</v>
      </c>
    </row>
    <row r="77" spans="1:3" ht="78.75">
      <c r="A77" s="19" t="s">
        <v>323</v>
      </c>
      <c r="B77" s="20" t="s">
        <v>325</v>
      </c>
      <c r="C77" s="16">
        <v>297200</v>
      </c>
    </row>
    <row r="78" spans="1:3" ht="15.75">
      <c r="A78" s="14" t="s">
        <v>123</v>
      </c>
      <c r="B78" s="15" t="s">
        <v>124</v>
      </c>
      <c r="C78" s="17">
        <f>C79+C103+C105+C107+C113</f>
        <v>8672034.870000001</v>
      </c>
    </row>
    <row r="79" spans="1:3" ht="47.25">
      <c r="A79" s="14" t="s">
        <v>125</v>
      </c>
      <c r="B79" s="15" t="s">
        <v>126</v>
      </c>
      <c r="C79" s="17">
        <f>C80+C82+C84+C87+C89+C91+C93+C95+C97+C99+C101</f>
        <v>987046.93</v>
      </c>
    </row>
    <row r="80" spans="1:3" ht="78.75">
      <c r="A80" s="14" t="s">
        <v>127</v>
      </c>
      <c r="B80" s="15" t="s">
        <v>128</v>
      </c>
      <c r="C80" s="17">
        <f>SUM(C81)</f>
        <v>6548.43</v>
      </c>
    </row>
    <row r="81" spans="1:3" ht="110.25">
      <c r="A81" s="14" t="s">
        <v>129</v>
      </c>
      <c r="B81" s="15" t="s">
        <v>130</v>
      </c>
      <c r="C81" s="17">
        <v>6548.43</v>
      </c>
    </row>
    <row r="82" spans="1:3" ht="110.25">
      <c r="A82" s="14" t="s">
        <v>131</v>
      </c>
      <c r="B82" s="15" t="s">
        <v>132</v>
      </c>
      <c r="C82" s="17">
        <f>SUM(C83)</f>
        <v>14015.78</v>
      </c>
    </row>
    <row r="83" spans="1:3" ht="141.75">
      <c r="A83" s="14" t="s">
        <v>133</v>
      </c>
      <c r="B83" s="15" t="s">
        <v>134</v>
      </c>
      <c r="C83" s="17">
        <v>14015.78</v>
      </c>
    </row>
    <row r="84" spans="1:3" ht="78.75">
      <c r="A84" s="14" t="s">
        <v>135</v>
      </c>
      <c r="B84" s="15" t="s">
        <v>136</v>
      </c>
      <c r="C84" s="17">
        <f>SUM(C85:C86)</f>
        <v>36850.8</v>
      </c>
    </row>
    <row r="85" spans="1:3" ht="110.25">
      <c r="A85" s="14" t="s">
        <v>137</v>
      </c>
      <c r="B85" s="15" t="s">
        <v>138</v>
      </c>
      <c r="C85" s="17">
        <v>23850.8</v>
      </c>
    </row>
    <row r="86" spans="1:3" ht="94.5">
      <c r="A86" s="14" t="s">
        <v>139</v>
      </c>
      <c r="B86" s="15" t="s">
        <v>140</v>
      </c>
      <c r="C86" s="17">
        <v>13000</v>
      </c>
    </row>
    <row r="87" spans="1:3" ht="78.75">
      <c r="A87" s="14" t="s">
        <v>141</v>
      </c>
      <c r="B87" s="15" t="s">
        <v>142</v>
      </c>
      <c r="C87" s="17">
        <f>SUM(C88)</f>
        <v>106000</v>
      </c>
    </row>
    <row r="88" spans="1:3" ht="110.25">
      <c r="A88" s="14" t="s">
        <v>143</v>
      </c>
      <c r="B88" s="15" t="s">
        <v>144</v>
      </c>
      <c r="C88" s="17">
        <v>106000</v>
      </c>
    </row>
    <row r="89" spans="1:3" ht="78.75">
      <c r="A89" s="14" t="s">
        <v>145</v>
      </c>
      <c r="B89" s="15" t="s">
        <v>146</v>
      </c>
      <c r="C89" s="17">
        <f>SUM(C90)</f>
        <v>3000</v>
      </c>
    </row>
    <row r="90" spans="1:3" ht="110.25">
      <c r="A90" s="14" t="s">
        <v>147</v>
      </c>
      <c r="B90" s="15" t="s">
        <v>148</v>
      </c>
      <c r="C90" s="17">
        <v>3000</v>
      </c>
    </row>
    <row r="91" spans="1:3" ht="94.5">
      <c r="A91" s="14" t="s">
        <v>149</v>
      </c>
      <c r="B91" s="15" t="s">
        <v>150</v>
      </c>
      <c r="C91" s="17">
        <f>SUM(C92)</f>
        <v>2500</v>
      </c>
    </row>
    <row r="92" spans="1:3" ht="126">
      <c r="A92" s="14" t="s">
        <v>151</v>
      </c>
      <c r="B92" s="15" t="s">
        <v>152</v>
      </c>
      <c r="C92" s="17">
        <v>2500</v>
      </c>
    </row>
    <row r="93" spans="1:3" ht="94.5">
      <c r="A93" s="14" t="s">
        <v>153</v>
      </c>
      <c r="B93" s="15" t="s">
        <v>154</v>
      </c>
      <c r="C93" s="17">
        <f>SUM(C94)</f>
        <v>1800</v>
      </c>
    </row>
    <row r="94" spans="1:3" ht="157.5">
      <c r="A94" s="14" t="s">
        <v>155</v>
      </c>
      <c r="B94" s="15" t="s">
        <v>156</v>
      </c>
      <c r="C94" s="17">
        <v>1800</v>
      </c>
    </row>
    <row r="95" spans="1:3" ht="78" customHeight="1">
      <c r="A95" s="14" t="s">
        <v>157</v>
      </c>
      <c r="B95" s="15" t="s">
        <v>158</v>
      </c>
      <c r="C95" s="17">
        <f>SUM(C96)</f>
        <v>638259.05</v>
      </c>
    </row>
    <row r="96" spans="1:3" ht="110.25">
      <c r="A96" s="14" t="s">
        <v>159</v>
      </c>
      <c r="B96" s="15" t="s">
        <v>160</v>
      </c>
      <c r="C96" s="17">
        <v>638259.05</v>
      </c>
    </row>
    <row r="97" spans="1:3" ht="78.75">
      <c r="A97" s="14" t="s">
        <v>161</v>
      </c>
      <c r="B97" s="15" t="s">
        <v>162</v>
      </c>
      <c r="C97" s="17">
        <f>SUM(C98)</f>
        <v>16007.72</v>
      </c>
    </row>
    <row r="98" spans="1:3" ht="110.25">
      <c r="A98" s="14" t="s">
        <v>163</v>
      </c>
      <c r="B98" s="15" t="s">
        <v>164</v>
      </c>
      <c r="C98" s="17">
        <v>16007.72</v>
      </c>
    </row>
    <row r="99" spans="1:3" ht="78.75">
      <c r="A99" s="14" t="s">
        <v>165</v>
      </c>
      <c r="B99" s="15" t="s">
        <v>166</v>
      </c>
      <c r="C99" s="17">
        <f>SUM(C100)</f>
        <v>86300</v>
      </c>
    </row>
    <row r="100" spans="1:3" ht="110.25">
      <c r="A100" s="14" t="s">
        <v>167</v>
      </c>
      <c r="B100" s="15" t="s">
        <v>168</v>
      </c>
      <c r="C100" s="17">
        <v>86300</v>
      </c>
    </row>
    <row r="101" spans="1:3" ht="94.5">
      <c r="A101" s="14" t="s">
        <v>169</v>
      </c>
      <c r="B101" s="15" t="s">
        <v>170</v>
      </c>
      <c r="C101" s="17">
        <f>SUM(C102)</f>
        <v>75765.15</v>
      </c>
    </row>
    <row r="102" spans="1:3" ht="126">
      <c r="A102" s="14" t="s">
        <v>171</v>
      </c>
      <c r="B102" s="15" t="s">
        <v>172</v>
      </c>
      <c r="C102" s="17">
        <v>75765.15</v>
      </c>
    </row>
    <row r="103" spans="1:3" ht="47.25">
      <c r="A103" s="14" t="s">
        <v>173</v>
      </c>
      <c r="B103" s="15" t="s">
        <v>174</v>
      </c>
      <c r="C103" s="17">
        <f>SUM(C104)</f>
        <v>5000</v>
      </c>
    </row>
    <row r="104" spans="1:3" ht="78.75">
      <c r="A104" s="14" t="s">
        <v>175</v>
      </c>
      <c r="B104" s="15" t="s">
        <v>176</v>
      </c>
      <c r="C104" s="17">
        <v>5000</v>
      </c>
    </row>
    <row r="105" spans="1:3" ht="63">
      <c r="A105" s="14" t="s">
        <v>326</v>
      </c>
      <c r="B105" s="15" t="s">
        <v>328</v>
      </c>
      <c r="C105" s="17">
        <f>SUM(C106)</f>
        <v>21170.15</v>
      </c>
    </row>
    <row r="106" spans="1:3" ht="94.5">
      <c r="A106" s="14" t="s">
        <v>327</v>
      </c>
      <c r="B106" s="15" t="s">
        <v>329</v>
      </c>
      <c r="C106" s="17">
        <v>21170.15</v>
      </c>
    </row>
    <row r="107" spans="1:3" ht="31.5">
      <c r="A107" s="14" t="s">
        <v>177</v>
      </c>
      <c r="B107" s="15" t="s">
        <v>178</v>
      </c>
      <c r="C107" s="17">
        <f>SUM(C108,C110)</f>
        <v>7632068.95</v>
      </c>
    </row>
    <row r="108" spans="1:3" ht="110.25" hidden="1">
      <c r="A108" s="14" t="s">
        <v>179</v>
      </c>
      <c r="B108" s="15" t="s">
        <v>180</v>
      </c>
      <c r="C108" s="17">
        <f>SUM(C109)</f>
        <v>0</v>
      </c>
    </row>
    <row r="109" spans="1:3" ht="63" hidden="1">
      <c r="A109" s="14" t="s">
        <v>181</v>
      </c>
      <c r="B109" s="15" t="s">
        <v>182</v>
      </c>
      <c r="C109" s="17">
        <v>0</v>
      </c>
    </row>
    <row r="110" spans="1:3" ht="94.5">
      <c r="A110" s="14" t="s">
        <v>183</v>
      </c>
      <c r="B110" s="15" t="s">
        <v>184</v>
      </c>
      <c r="C110" s="17">
        <f>SUM(C111:C112)</f>
        <v>7632068.95</v>
      </c>
    </row>
    <row r="111" spans="1:3" ht="78.75">
      <c r="A111" s="14" t="s">
        <v>185</v>
      </c>
      <c r="B111" s="15" t="s">
        <v>186</v>
      </c>
      <c r="C111" s="17">
        <v>7631468.95</v>
      </c>
    </row>
    <row r="112" spans="1:3" ht="94.5">
      <c r="A112" s="14" t="s">
        <v>187</v>
      </c>
      <c r="B112" s="15" t="s">
        <v>188</v>
      </c>
      <c r="C112" s="17">
        <v>600</v>
      </c>
    </row>
    <row r="113" spans="1:3" ht="15.75">
      <c r="A113" s="34" t="s">
        <v>307</v>
      </c>
      <c r="B113" s="15" t="s">
        <v>308</v>
      </c>
      <c r="C113" s="17">
        <f>SUM(C114,C116)</f>
        <v>26748.84</v>
      </c>
    </row>
    <row r="114" spans="1:3" ht="126">
      <c r="A114" s="34" t="s">
        <v>330</v>
      </c>
      <c r="B114" s="15" t="s">
        <v>309</v>
      </c>
      <c r="C114" s="17">
        <v>26748.84</v>
      </c>
    </row>
    <row r="115" spans="1:3" ht="15.75" hidden="1">
      <c r="A115" s="14" t="s">
        <v>189</v>
      </c>
      <c r="B115" s="15" t="s">
        <v>190</v>
      </c>
      <c r="C115" s="22">
        <f>C116</f>
        <v>0</v>
      </c>
    </row>
    <row r="116" spans="1:3" ht="15.75" hidden="1">
      <c r="A116" s="14" t="s">
        <v>191</v>
      </c>
      <c r="B116" s="15" t="s">
        <v>192</v>
      </c>
      <c r="C116" s="22">
        <f>C117</f>
        <v>0</v>
      </c>
    </row>
    <row r="117" spans="1:3" ht="31.5" hidden="1">
      <c r="A117" s="14" t="s">
        <v>193</v>
      </c>
      <c r="B117" s="15" t="s">
        <v>194</v>
      </c>
      <c r="C117" s="23">
        <v>0</v>
      </c>
    </row>
    <row r="118" spans="1:3" ht="15.75">
      <c r="A118" s="11" t="s">
        <v>195</v>
      </c>
      <c r="B118" s="12" t="s">
        <v>196</v>
      </c>
      <c r="C118" s="24">
        <f>C119+C181</f>
        <v>241587854.16999996</v>
      </c>
    </row>
    <row r="119" spans="1:3" ht="47.25">
      <c r="A119" s="14" t="s">
        <v>197</v>
      </c>
      <c r="B119" s="15" t="s">
        <v>198</v>
      </c>
      <c r="C119" s="22">
        <f>C120+C127+C152+C174</f>
        <v>241585354.16999996</v>
      </c>
    </row>
    <row r="120" spans="1:3" ht="31.5">
      <c r="A120" s="14" t="s">
        <v>199</v>
      </c>
      <c r="B120" s="15" t="s">
        <v>200</v>
      </c>
      <c r="C120" s="22">
        <f>C121+C123+C125</f>
        <v>50043228.4</v>
      </c>
    </row>
    <row r="121" spans="1:3" ht="31.5">
      <c r="A121" s="14" t="s">
        <v>201</v>
      </c>
      <c r="B121" s="15" t="s">
        <v>202</v>
      </c>
      <c r="C121" s="22">
        <f>SUM(C122:C122)</f>
        <v>32995000</v>
      </c>
    </row>
    <row r="122" spans="1:3" ht="31.5">
      <c r="A122" s="14" t="s">
        <v>203</v>
      </c>
      <c r="B122" s="15" t="s">
        <v>204</v>
      </c>
      <c r="C122" s="25">
        <v>32995000</v>
      </c>
    </row>
    <row r="123" spans="1:3" ht="31.5">
      <c r="A123" s="14" t="s">
        <v>205</v>
      </c>
      <c r="B123" s="15" t="s">
        <v>206</v>
      </c>
      <c r="C123" s="22">
        <f>SUM(C124:C124)</f>
        <v>17048228.4</v>
      </c>
    </row>
    <row r="124" spans="1:3" ht="47.25">
      <c r="A124" s="14" t="s">
        <v>207</v>
      </c>
      <c r="B124" s="15" t="s">
        <v>208</v>
      </c>
      <c r="C124" s="25">
        <v>17048228.4</v>
      </c>
    </row>
    <row r="125" spans="1:3" ht="110.25" hidden="1">
      <c r="A125" s="14" t="s">
        <v>209</v>
      </c>
      <c r="B125" s="15" t="s">
        <v>210</v>
      </c>
      <c r="C125" s="22">
        <f>SUM(C126:C126)</f>
        <v>0</v>
      </c>
    </row>
    <row r="126" spans="1:3" ht="126" hidden="1">
      <c r="A126" s="14" t="s">
        <v>211</v>
      </c>
      <c r="B126" s="15" t="s">
        <v>212</v>
      </c>
      <c r="C126" s="25"/>
    </row>
    <row r="127" spans="1:3" ht="31.5">
      <c r="A127" s="14" t="s">
        <v>213</v>
      </c>
      <c r="B127" s="15" t="s">
        <v>214</v>
      </c>
      <c r="C127" s="22">
        <f>C130+C132+C134+C136+C138+C140+C142+C128</f>
        <v>22295577.93</v>
      </c>
    </row>
    <row r="128" spans="1:3" ht="94.5">
      <c r="A128" s="34" t="s">
        <v>310</v>
      </c>
      <c r="B128" s="15" t="s">
        <v>311</v>
      </c>
      <c r="C128" s="22">
        <f>SUM(C129:C129)</f>
        <v>979462.61</v>
      </c>
    </row>
    <row r="129" spans="1:3" ht="94.5">
      <c r="A129" s="34" t="s">
        <v>312</v>
      </c>
      <c r="B129" s="15" t="s">
        <v>311</v>
      </c>
      <c r="C129" s="37">
        <v>979462.61</v>
      </c>
    </row>
    <row r="130" spans="1:3" ht="63">
      <c r="A130" s="14" t="s">
        <v>215</v>
      </c>
      <c r="B130" s="15" t="s">
        <v>216</v>
      </c>
      <c r="C130" s="22">
        <f>SUM(C131:C131)</f>
        <v>2959429.8</v>
      </c>
    </row>
    <row r="131" spans="1:3" ht="78.75">
      <c r="A131" s="14" t="s">
        <v>217</v>
      </c>
      <c r="B131" s="15" t="s">
        <v>218</v>
      </c>
      <c r="C131" s="25">
        <v>2959429.8</v>
      </c>
    </row>
    <row r="132" spans="1:3" ht="47.25">
      <c r="A132" s="26" t="s">
        <v>219</v>
      </c>
      <c r="B132" s="20" t="s">
        <v>220</v>
      </c>
      <c r="C132" s="22">
        <f>SUM(C133:C133)</f>
        <v>2302429.12</v>
      </c>
    </row>
    <row r="133" spans="1:3" ht="47.25">
      <c r="A133" s="26" t="s">
        <v>221</v>
      </c>
      <c r="B133" s="20" t="s">
        <v>222</v>
      </c>
      <c r="C133" s="25">
        <v>2302429.12</v>
      </c>
    </row>
    <row r="134" spans="1:3" ht="62.25" customHeight="1">
      <c r="A134" s="26" t="s">
        <v>223</v>
      </c>
      <c r="B134" s="20" t="s">
        <v>224</v>
      </c>
      <c r="C134" s="22">
        <f>SUM(C135:C135)</f>
        <v>3911357.35</v>
      </c>
    </row>
    <row r="135" spans="1:3" ht="78.75">
      <c r="A135" s="26" t="s">
        <v>225</v>
      </c>
      <c r="B135" s="20" t="s">
        <v>226</v>
      </c>
      <c r="C135" s="25">
        <v>3911357.35</v>
      </c>
    </row>
    <row r="136" spans="1:3" ht="63">
      <c r="A136" s="26" t="s">
        <v>227</v>
      </c>
      <c r="B136" s="20" t="s">
        <v>228</v>
      </c>
      <c r="C136" s="22">
        <f>SUM(C137:C137)</f>
        <v>1521630</v>
      </c>
    </row>
    <row r="137" spans="1:3" ht="63">
      <c r="A137" s="26" t="s">
        <v>229</v>
      </c>
      <c r="B137" s="20" t="s">
        <v>230</v>
      </c>
      <c r="C137" s="25">
        <v>1521630</v>
      </c>
    </row>
    <row r="138" spans="1:3" ht="31.5">
      <c r="A138" s="26" t="s">
        <v>231</v>
      </c>
      <c r="B138" s="20" t="s">
        <v>232</v>
      </c>
      <c r="C138" s="22">
        <f>SUM(C139:C139)</f>
        <v>1368540</v>
      </c>
    </row>
    <row r="139" spans="1:3" ht="47.25">
      <c r="A139" s="26" t="s">
        <v>233</v>
      </c>
      <c r="B139" s="20" t="s">
        <v>234</v>
      </c>
      <c r="C139" s="25">
        <v>1368540</v>
      </c>
    </row>
    <row r="140" spans="1:3" ht="31.5">
      <c r="A140" s="26" t="s">
        <v>235</v>
      </c>
      <c r="B140" s="20" t="s">
        <v>236</v>
      </c>
      <c r="C140" s="22">
        <f>SUM(C141:C141)</f>
        <v>360658</v>
      </c>
    </row>
    <row r="141" spans="1:3" ht="31.5">
      <c r="A141" s="26" t="s">
        <v>237</v>
      </c>
      <c r="B141" s="20" t="s">
        <v>238</v>
      </c>
      <c r="C141" s="25">
        <v>360658</v>
      </c>
    </row>
    <row r="142" spans="1:3" ht="15.75">
      <c r="A142" s="14" t="s">
        <v>239</v>
      </c>
      <c r="B142" s="15" t="s">
        <v>240</v>
      </c>
      <c r="C142" s="22">
        <f>SUM(C143:C151)</f>
        <v>8892071.05</v>
      </c>
    </row>
    <row r="143" spans="1:3" ht="78.75">
      <c r="A143" s="14" t="s">
        <v>241</v>
      </c>
      <c r="B143" s="15" t="s">
        <v>242</v>
      </c>
      <c r="C143" s="25">
        <v>5243839.65</v>
      </c>
    </row>
    <row r="144" spans="1:3" ht="126">
      <c r="A144" s="14" t="s">
        <v>241</v>
      </c>
      <c r="B144" s="15" t="s">
        <v>332</v>
      </c>
      <c r="C144" s="25">
        <v>79364</v>
      </c>
    </row>
    <row r="145" spans="1:3" ht="94.5">
      <c r="A145" s="14" t="s">
        <v>331</v>
      </c>
      <c r="B145" s="15" t="s">
        <v>333</v>
      </c>
      <c r="C145" s="25">
        <v>274350</v>
      </c>
    </row>
    <row r="146" spans="1:3" ht="47.25">
      <c r="A146" s="14" t="s">
        <v>334</v>
      </c>
      <c r="B146" s="15" t="s">
        <v>335</v>
      </c>
      <c r="C146" s="25">
        <v>2135625.96</v>
      </c>
    </row>
    <row r="147" spans="1:3" ht="47.25">
      <c r="A147" s="14" t="s">
        <v>241</v>
      </c>
      <c r="B147" s="15" t="s">
        <v>243</v>
      </c>
      <c r="C147" s="25">
        <v>589879.47</v>
      </c>
    </row>
    <row r="148" spans="1:3" ht="63">
      <c r="A148" s="14" t="s">
        <v>241</v>
      </c>
      <c r="B148" s="15" t="s">
        <v>244</v>
      </c>
      <c r="C148" s="25">
        <v>0</v>
      </c>
    </row>
    <row r="149" spans="1:3" ht="31.5">
      <c r="A149" s="14" t="s">
        <v>241</v>
      </c>
      <c r="B149" s="27" t="s">
        <v>245</v>
      </c>
      <c r="C149" s="25">
        <v>238674.65</v>
      </c>
    </row>
    <row r="150" spans="1:3" ht="94.5">
      <c r="A150" s="14" t="s">
        <v>241</v>
      </c>
      <c r="B150" s="28" t="s">
        <v>246</v>
      </c>
      <c r="C150" s="25">
        <v>162337.32</v>
      </c>
    </row>
    <row r="151" spans="1:3" ht="126">
      <c r="A151" s="14" t="s">
        <v>241</v>
      </c>
      <c r="B151" s="28" t="s">
        <v>247</v>
      </c>
      <c r="C151" s="25">
        <v>168000</v>
      </c>
    </row>
    <row r="152" spans="1:3" ht="31.5">
      <c r="A152" s="14" t="s">
        <v>248</v>
      </c>
      <c r="B152" s="15" t="s">
        <v>249</v>
      </c>
      <c r="C152" s="22">
        <f>C153+C162+C164+C166+C168+C170+C172</f>
        <v>148411295.14</v>
      </c>
    </row>
    <row r="153" spans="1:4" ht="47.25">
      <c r="A153" s="14" t="s">
        <v>250</v>
      </c>
      <c r="B153" s="15" t="s">
        <v>251</v>
      </c>
      <c r="C153" s="22">
        <f>SUM(C154:C161)</f>
        <v>139573242.47</v>
      </c>
      <c r="D153" s="29"/>
    </row>
    <row r="154" spans="1:4" ht="47.25">
      <c r="A154" s="14" t="s">
        <v>252</v>
      </c>
      <c r="B154" s="30" t="s">
        <v>253</v>
      </c>
      <c r="C154" s="25">
        <v>678000</v>
      </c>
      <c r="D154" s="29"/>
    </row>
    <row r="155" spans="1:4" ht="94.5">
      <c r="A155" s="14" t="s">
        <v>252</v>
      </c>
      <c r="B155" s="31" t="s">
        <v>254</v>
      </c>
      <c r="C155" s="25">
        <v>238884</v>
      </c>
      <c r="D155" s="29"/>
    </row>
    <row r="156" spans="1:4" ht="110.25">
      <c r="A156" s="14" t="s">
        <v>252</v>
      </c>
      <c r="B156" s="31" t="s">
        <v>255</v>
      </c>
      <c r="C156" s="25">
        <v>2700</v>
      </c>
      <c r="D156" s="29"/>
    </row>
    <row r="157" spans="1:4" ht="141.75">
      <c r="A157" s="14" t="s">
        <v>252</v>
      </c>
      <c r="B157" s="20" t="s">
        <v>256</v>
      </c>
      <c r="C157" s="25">
        <v>955936</v>
      </c>
      <c r="D157" s="29"/>
    </row>
    <row r="158" spans="1:4" ht="63">
      <c r="A158" s="14" t="s">
        <v>252</v>
      </c>
      <c r="B158" s="31" t="s">
        <v>257</v>
      </c>
      <c r="C158" s="25">
        <v>16800</v>
      </c>
      <c r="D158" s="29"/>
    </row>
    <row r="159" spans="1:4" ht="110.25">
      <c r="A159" s="14" t="s">
        <v>252</v>
      </c>
      <c r="B159" s="31" t="s">
        <v>258</v>
      </c>
      <c r="C159" s="25">
        <v>9735278.33</v>
      </c>
      <c r="D159" s="29"/>
    </row>
    <row r="160" spans="1:4" ht="47.25">
      <c r="A160" s="14" t="s">
        <v>252</v>
      </c>
      <c r="B160" s="28" t="s">
        <v>259</v>
      </c>
      <c r="C160" s="25">
        <v>127815337</v>
      </c>
      <c r="D160" s="29"/>
    </row>
    <row r="161" spans="1:4" ht="173.25">
      <c r="A161" s="14" t="s">
        <v>252</v>
      </c>
      <c r="B161" s="31" t="s">
        <v>260</v>
      </c>
      <c r="C161" s="25">
        <v>130307.14</v>
      </c>
      <c r="D161" s="29"/>
    </row>
    <row r="162" spans="1:3" ht="94.5">
      <c r="A162" s="14" t="s">
        <v>261</v>
      </c>
      <c r="B162" s="15" t="s">
        <v>262</v>
      </c>
      <c r="C162" s="22">
        <f>SUM(C163:C163)</f>
        <v>1163176.51</v>
      </c>
    </row>
    <row r="163" spans="1:3" ht="94.5">
      <c r="A163" s="14" t="s">
        <v>263</v>
      </c>
      <c r="B163" s="15" t="s">
        <v>264</v>
      </c>
      <c r="C163" s="25">
        <v>1163176.51</v>
      </c>
    </row>
    <row r="164" spans="1:3" ht="78.75">
      <c r="A164" s="14" t="s">
        <v>265</v>
      </c>
      <c r="B164" s="15" t="s">
        <v>266</v>
      </c>
      <c r="C164" s="22">
        <f>SUM(C165:C165)</f>
        <v>6671766.6</v>
      </c>
    </row>
    <row r="165" spans="1:3" ht="78.75">
      <c r="A165" s="14" t="s">
        <v>267</v>
      </c>
      <c r="B165" s="15" t="s">
        <v>268</v>
      </c>
      <c r="C165" s="25">
        <v>6671766.6</v>
      </c>
    </row>
    <row r="166" spans="1:3" ht="47.25">
      <c r="A166" s="14" t="s">
        <v>269</v>
      </c>
      <c r="B166" s="15" t="s">
        <v>270</v>
      </c>
      <c r="C166" s="22">
        <f>SUM(C167:C167)</f>
        <v>636547</v>
      </c>
    </row>
    <row r="167" spans="1:3" ht="63">
      <c r="A167" s="14" t="s">
        <v>271</v>
      </c>
      <c r="B167" s="15" t="s">
        <v>272</v>
      </c>
      <c r="C167" s="25">
        <v>636547</v>
      </c>
    </row>
    <row r="168" spans="1:3" ht="63">
      <c r="A168" s="14" t="s">
        <v>273</v>
      </c>
      <c r="B168" s="15" t="s">
        <v>274</v>
      </c>
      <c r="C168" s="22">
        <f>SUM(C169:C169)</f>
        <v>8933</v>
      </c>
    </row>
    <row r="169" spans="1:3" ht="78.75">
      <c r="A169" s="14" t="s">
        <v>275</v>
      </c>
      <c r="B169" s="15" t="s">
        <v>276</v>
      </c>
      <c r="C169" s="25">
        <v>8933</v>
      </c>
    </row>
    <row r="170" spans="1:3" ht="47.25">
      <c r="A170" s="14" t="s">
        <v>277</v>
      </c>
      <c r="B170" s="15" t="s">
        <v>278</v>
      </c>
      <c r="C170" s="22">
        <f>SUM(C171:C171)</f>
        <v>146679.56</v>
      </c>
    </row>
    <row r="171" spans="1:3" ht="63">
      <c r="A171" s="14" t="s">
        <v>279</v>
      </c>
      <c r="B171" s="15" t="s">
        <v>280</v>
      </c>
      <c r="C171" s="25">
        <v>146679.56</v>
      </c>
    </row>
    <row r="172" spans="1:3" ht="31.5">
      <c r="A172" s="14" t="s">
        <v>281</v>
      </c>
      <c r="B172" s="15" t="s">
        <v>282</v>
      </c>
      <c r="C172" s="22">
        <f>SUM(C173:C173)</f>
        <v>210950</v>
      </c>
    </row>
    <row r="173" spans="1:3" ht="47.25">
      <c r="A173" s="14" t="s">
        <v>283</v>
      </c>
      <c r="B173" s="15" t="s">
        <v>284</v>
      </c>
      <c r="C173" s="25">
        <v>210950</v>
      </c>
    </row>
    <row r="174" spans="1:3" ht="15.75">
      <c r="A174" s="14" t="s">
        <v>285</v>
      </c>
      <c r="B174" s="15" t="s">
        <v>286</v>
      </c>
      <c r="C174" s="22">
        <f>C175+C177+C179</f>
        <v>20835252.7</v>
      </c>
    </row>
    <row r="175" spans="1:3" ht="78.75">
      <c r="A175" s="14" t="s">
        <v>287</v>
      </c>
      <c r="B175" s="15" t="s">
        <v>288</v>
      </c>
      <c r="C175" s="22">
        <f>SUM(C176:C176)</f>
        <v>10463246</v>
      </c>
    </row>
    <row r="176" spans="1:3" ht="78.75">
      <c r="A176" s="14" t="s">
        <v>289</v>
      </c>
      <c r="B176" s="15" t="s">
        <v>290</v>
      </c>
      <c r="C176" s="25">
        <v>10463246</v>
      </c>
    </row>
    <row r="177" spans="1:3" ht="78.75">
      <c r="A177" s="14" t="s">
        <v>291</v>
      </c>
      <c r="B177" s="15" t="s">
        <v>292</v>
      </c>
      <c r="C177" s="22">
        <f>SUM(C178:C178)</f>
        <v>9643331.7</v>
      </c>
    </row>
    <row r="178" spans="1:3" ht="78" customHeight="1">
      <c r="A178" s="14" t="s">
        <v>293</v>
      </c>
      <c r="B178" s="15" t="s">
        <v>294</v>
      </c>
      <c r="C178" s="25">
        <v>9643331.7</v>
      </c>
    </row>
    <row r="179" spans="1:3" ht="31.5">
      <c r="A179" s="14" t="s">
        <v>295</v>
      </c>
      <c r="B179" s="15" t="s">
        <v>296</v>
      </c>
      <c r="C179" s="22">
        <f>SUM(C180:C180)</f>
        <v>728675</v>
      </c>
    </row>
    <row r="180" spans="1:3" ht="31.5">
      <c r="A180" s="14" t="s">
        <v>297</v>
      </c>
      <c r="B180" s="15" t="s">
        <v>298</v>
      </c>
      <c r="C180" s="25">
        <v>728675</v>
      </c>
    </row>
    <row r="181" spans="1:3" ht="15.75">
      <c r="A181" s="14" t="s">
        <v>299</v>
      </c>
      <c r="B181" s="15" t="s">
        <v>300</v>
      </c>
      <c r="C181" s="22">
        <f>SUM(C182:C182)</f>
        <v>2500</v>
      </c>
    </row>
    <row r="182" spans="1:3" ht="31.5">
      <c r="A182" s="14" t="s">
        <v>301</v>
      </c>
      <c r="B182" s="15" t="s">
        <v>302</v>
      </c>
      <c r="C182" s="22">
        <f>SUM(C183:C184)</f>
        <v>2500</v>
      </c>
    </row>
    <row r="183" spans="1:3" ht="47.25">
      <c r="A183" s="14" t="s">
        <v>303</v>
      </c>
      <c r="B183" s="15" t="s">
        <v>304</v>
      </c>
      <c r="C183" s="25"/>
    </row>
    <row r="184" spans="1:3" ht="31.5">
      <c r="A184" s="14" t="s">
        <v>305</v>
      </c>
      <c r="B184" s="15" t="s">
        <v>302</v>
      </c>
      <c r="C184" s="25">
        <v>2500</v>
      </c>
    </row>
    <row r="185" spans="1:3" s="33" customFormat="1" ht="21.75" customHeight="1">
      <c r="A185" s="42" t="s">
        <v>306</v>
      </c>
      <c r="B185" s="43"/>
      <c r="C185" s="32">
        <f>C14+C118</f>
        <v>366709620.67999995</v>
      </c>
    </row>
  </sheetData>
  <sheetProtection/>
  <autoFilter ref="A13:I185"/>
  <mergeCells count="10">
    <mergeCell ref="B7:C7"/>
    <mergeCell ref="A10:C10"/>
    <mergeCell ref="A185:B185"/>
    <mergeCell ref="A2:C2"/>
    <mergeCell ref="A3:C3"/>
    <mergeCell ref="A4:C4"/>
    <mergeCell ref="A5:C5"/>
    <mergeCell ref="A8:C8"/>
    <mergeCell ref="A9:C9"/>
    <mergeCell ref="B6:C6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2022-06-08T12:03:12Z</dcterms:modified>
  <cp:category/>
  <cp:version/>
  <cp:contentType/>
  <cp:contentStatus/>
</cp:coreProperties>
</file>